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505" yWindow="6375" windowWidth="14340" windowHeight="6405"/>
  </bookViews>
  <sheets>
    <sheet name="ANEXO I" sheetId="1" r:id="rId1"/>
    <sheet name="ANEXO II" sheetId="3" r:id="rId2"/>
    <sheet name="ANEXO III" sheetId="2" r:id="rId3"/>
    <sheet name="RESUMOS" sheetId="4" r:id="rId4"/>
  </sheets>
  <definedNames>
    <definedName name="_xlnm.Print_Area" localSheetId="0">'ANEXO I'!$A$1:$I$19</definedName>
    <definedName name="_xlnm.Print_Area" localSheetId="1">'ANEXO II'!$A$2:$I$19</definedName>
    <definedName name="_xlnm.Print_Area" localSheetId="2">'ANEXO III'!$A$1:$I$17</definedName>
    <definedName name="_xlnm.Print_Area" localSheetId="3">RESUMOS!$A$3:$G$29</definedName>
  </definedNames>
  <calcPr calcId="124519"/>
</workbook>
</file>

<file path=xl/calcChain.xml><?xml version="1.0" encoding="utf-8"?>
<calcChain xmlns="http://schemas.openxmlformats.org/spreadsheetml/2006/main">
  <c r="F7" i="4"/>
  <c r="G11"/>
  <c r="G12" s="1"/>
  <c r="G7"/>
  <c r="F11"/>
  <c r="F12" s="1"/>
  <c r="F7" i="1"/>
  <c r="F4"/>
  <c r="F5"/>
  <c r="G13" i="3"/>
  <c r="E17" s="1"/>
  <c r="E18" s="1"/>
  <c r="F20" i="4"/>
  <c r="E20"/>
  <c r="H13" i="3"/>
  <c r="F11"/>
  <c r="F10"/>
  <c r="F9"/>
  <c r="F8"/>
  <c r="F7"/>
  <c r="F6"/>
  <c r="H13" i="2"/>
  <c r="G13"/>
  <c r="E16" s="1"/>
  <c r="F5"/>
  <c r="F4"/>
  <c r="F12" i="1"/>
  <c r="F11"/>
  <c r="F10"/>
  <c r="F9"/>
  <c r="F8"/>
  <c r="F6"/>
  <c r="F13" i="3" l="1"/>
  <c r="E11" i="4"/>
  <c r="E7"/>
  <c r="F13" i="2"/>
  <c r="F18" i="4"/>
  <c r="F19" s="1"/>
  <c r="F21" s="1"/>
  <c r="E12"/>
  <c r="E18"/>
  <c r="E19" s="1"/>
  <c r="E21" s="1"/>
  <c r="E18" i="1"/>
  <c r="E19" s="1"/>
</calcChain>
</file>

<file path=xl/sharedStrings.xml><?xml version="1.0" encoding="utf-8"?>
<sst xmlns="http://schemas.openxmlformats.org/spreadsheetml/2006/main" count="134" uniqueCount="74">
  <si>
    <t xml:space="preserve">N° </t>
  </si>
  <si>
    <t>PDC</t>
  </si>
  <si>
    <t>Empreendimento</t>
  </si>
  <si>
    <t>PROPONENTE</t>
  </si>
  <si>
    <t xml:space="preserve">VALOR  </t>
  </si>
  <si>
    <t xml:space="preserve">Valor R$ </t>
  </si>
  <si>
    <t>Pontuação</t>
  </si>
  <si>
    <t>Local - Bacia</t>
  </si>
  <si>
    <t>TOTAL</t>
  </si>
  <si>
    <t>FEHIDRO</t>
  </si>
  <si>
    <t>Contrapartida</t>
  </si>
  <si>
    <t>Total</t>
  </si>
  <si>
    <t>Sobra para novo Edital de contratação de projetos</t>
  </si>
  <si>
    <t>Motivo da recusa</t>
  </si>
  <si>
    <t>Valeverde - Associação de Defesa do meio Ambiente</t>
  </si>
  <si>
    <t>Prefeitura Municipal de Pindamonhangaba</t>
  </si>
  <si>
    <t>Valor Total dosProjetos recusados</t>
  </si>
  <si>
    <t>Prefeitura Municipal de Guararema</t>
  </si>
  <si>
    <t>SAAE de Jacareí</t>
  </si>
  <si>
    <t>Prefeitura Municipal de Lagoinha</t>
  </si>
  <si>
    <t>Recurso COBRANÇA disponibilizado conforme Edital 2012</t>
  </si>
  <si>
    <t>Total dos Projetos habilitados para deliberação</t>
  </si>
  <si>
    <t>Projetos habilitados para deliberação</t>
  </si>
  <si>
    <t>COBRANÇA</t>
  </si>
  <si>
    <t>DIVERSOS</t>
  </si>
  <si>
    <t>3, 4 e 7</t>
  </si>
  <si>
    <t>HIERARQUIZAÇÃO FEHIDRO</t>
  </si>
  <si>
    <t>HIERARQUIZAÇÃO COBRANÇA</t>
  </si>
  <si>
    <t>RESUMO</t>
  </si>
  <si>
    <t>SALDO</t>
  </si>
  <si>
    <t>VALOR DISPONÍVEL EDITAL</t>
  </si>
  <si>
    <t>VALOR ACUMULADO</t>
  </si>
  <si>
    <t>ITEM</t>
  </si>
  <si>
    <t>Dem. Induzida</t>
  </si>
  <si>
    <t>FAPETI/CBH-PS</t>
  </si>
  <si>
    <t>FUNCATE/CBH-PS</t>
  </si>
  <si>
    <t>UNITAU/CBH-PS</t>
  </si>
  <si>
    <t>ONG Monos Capivari</t>
  </si>
  <si>
    <t>Área de reservação Parque Califórnia</t>
  </si>
  <si>
    <t>Prefeitura Municipal de Jacareí</t>
  </si>
  <si>
    <t>Prefeitura Municipal de Tremembé</t>
  </si>
  <si>
    <t>TV Cidade</t>
  </si>
  <si>
    <t>O Encanto das Águas</t>
  </si>
  <si>
    <t>Educação Ambiental</t>
  </si>
  <si>
    <t>Prefeitura Municipal de Paraibuna</t>
  </si>
  <si>
    <t>Prefeitura Municipal de Monteiro Lobato</t>
  </si>
  <si>
    <t>Prefeitura Municipal de Lavrinhas</t>
  </si>
  <si>
    <t>SOSACI</t>
  </si>
  <si>
    <t>Observatório Ambiental do Vale do Paraíba</t>
  </si>
  <si>
    <t>Prefeitura Municipal de Potim</t>
  </si>
  <si>
    <t>Estudos e Projetos básico e executivo dos Sistemas de afstamento e tratamento de esgotos.</t>
  </si>
  <si>
    <t>HIERARQUIZAÇÃO 2014</t>
  </si>
  <si>
    <t>Projeto apresenta sobreposição de proposts ao projeto de demanda induzida do CBH-PS - Platforma Web-GIS.</t>
  </si>
  <si>
    <t>Sistema de abastecimento de água Irajá e Chacara Guararema</t>
  </si>
  <si>
    <t>Recurso FEHIDRO disponibilizado conforme Edital 2014</t>
  </si>
  <si>
    <t>Faltam as Autorizações para Intervenção em APP (CETESB) de duas travessias.</t>
  </si>
  <si>
    <t>ANEXO III DA DELIBERAÇÃO 012/2014 - PROJETOS RECUSADOS  - FEHIDRO 2014</t>
  </si>
  <si>
    <t>ANEXO II  DA DELIBERAÇÃO 012/2014- PROTOCOLO DE PROJETOS  - COBRANÇA 2014 (PDCs 3, 4 e 7)</t>
  </si>
  <si>
    <t>ANEXO I DA DELIBERAÇÃO 012/2014 - PROTOCOLO DE PROJETOS  - FEHIDRO 2014</t>
  </si>
  <si>
    <t xml:space="preserve">Tecnologia de Comunicação para  o Comitê da Bacia Hidrográfica do rio Paraíba do Sul - SP </t>
  </si>
  <si>
    <t xml:space="preserve"> Banco de Dados Georreferenciado e Sistema Web-GIS para Cadadastamento, Armazenamento e Geooprocessamento dos resultados dos projetos financiados pelo FEHIDRO no âmbito do CBH-PS em toda extensão da UGRHI - 2 </t>
  </si>
  <si>
    <t xml:space="preserve"> Elaboração - Revisão do Plano de Recursos Hídricos da  Bacia do rio Paraíba do Sul -  UGRHI 2 </t>
  </si>
  <si>
    <t xml:space="preserve">Implantação  De Sistema de Telemetria na área da Estação de Tratamento de água </t>
  </si>
  <si>
    <t xml:space="preserve">Digitalização, Catalogação, Restauração e disponiblização para Consulta de  acervo de plantas e mapas hídricosdo DAEE- TAUBATÉ  </t>
  </si>
  <si>
    <t xml:space="preserve">Plano Diretor de Macrodrenagem do Município de Paraíbuna </t>
  </si>
  <si>
    <t>Plano Diretor de Macrodrenagem do Município de Monteiro Lobato</t>
  </si>
  <si>
    <t xml:space="preserve">Plano Diretor de Macrodrenagem Urbana do Município de Lavrinhas </t>
  </si>
  <si>
    <t>Adequação e melhoria da Estrada Municipal José Fonseca Freire e trecho da Estrada Municipal Romeu Tanganelli</t>
  </si>
  <si>
    <t xml:space="preserve">Plano Diretor de Macrodrenagem da área urbana do Município de Pindamonhangaba </t>
  </si>
  <si>
    <t>Recuperação de Nascentes e Matas Ciliares da Bacia do rio Paraitinga</t>
  </si>
  <si>
    <t>PS- Projeto para Adequação do canal  do córrego do Moinho (Trecho entre a av Luiz Gonzaga das Neves  e  a Foz no rio Paraíba do Sul ) e das travessias do Ribeirão das Pedras  sob as avenidas Luiz Gonzaga das Neves e Maria do Carmo Ribeiro (Projetos)</t>
  </si>
  <si>
    <t>Plano Diretor de Macrodrenagem da Área Rural do Município de Lagoinha</t>
  </si>
  <si>
    <t>Reconduzido pelo Plenário</t>
  </si>
  <si>
    <r>
      <t xml:space="preserve"> </t>
    </r>
    <r>
      <rPr>
        <b/>
        <sz val="10"/>
        <color rgb="FFFF0000"/>
        <rFont val="Arial"/>
        <family val="2"/>
      </rPr>
      <t>OBS : Reconduzido pelo Plenário (vide anexo I)</t>
    </r>
  </si>
</sst>
</file>

<file path=xl/styles.xml><?xml version="1.0" encoding="utf-8"?>
<styleSheet xmlns="http://schemas.openxmlformats.org/spreadsheetml/2006/main">
  <numFmts count="4">
    <numFmt numFmtId="7" formatCode="&quot;R$&quot;\ #,##0.00;\-&quot;R$&quot;\ #,##0.00"/>
    <numFmt numFmtId="164" formatCode="_(&quot;R$&quot;* #,##0.00_);_(&quot;R$&quot;* \(#,##0.00\);_(&quot;R$&quot;* &quot;-&quot;??_);_(@_)"/>
    <numFmt numFmtId="165" formatCode="_(* #,##0.00_);_(* \(#,##0.00\);_(* &quot;-&quot;??_);_(@_)"/>
    <numFmt numFmtId="166" formatCode="_-[$R$-416]\ * #,##0.00_-;\-[$R$-416]\ * #,##0.00_-;_-[$R$-416]\ * &quot;-&quot;??_-;_-@_-"/>
  </numFmts>
  <fonts count="10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9"/>
      <name val="Arial"/>
      <family val="2"/>
    </font>
    <font>
      <sz val="7.5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22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0" xfId="0" applyFont="1"/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5" xfId="0" applyBorder="1"/>
    <xf numFmtId="0" fontId="3" fillId="0" borderId="3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1" fillId="0" borderId="2" xfId="0" applyFont="1" applyBorder="1"/>
    <xf numFmtId="4" fontId="4" fillId="0" borderId="2" xfId="0" applyNumberFormat="1" applyFont="1" applyBorder="1" applyAlignment="1">
      <alignment horizontal="center" vertical="center"/>
    </xf>
    <xf numFmtId="0" fontId="5" fillId="0" borderId="0" xfId="0" applyFont="1" applyBorder="1"/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3" fillId="0" borderId="6" xfId="1" applyFont="1" applyBorder="1" applyAlignment="1">
      <alignment horizontal="left" vertical="center"/>
    </xf>
    <xf numFmtId="164" fontId="5" fillId="0" borderId="6" xfId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  <xf numFmtId="164" fontId="5" fillId="0" borderId="2" xfId="1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5" fillId="0" borderId="6" xfId="2" applyNumberFormat="1" applyFont="1" applyBorder="1" applyAlignment="1">
      <alignment horizontal="center" vertical="center"/>
    </xf>
    <xf numFmtId="166" fontId="5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0" fillId="0" borderId="9" xfId="0" applyBorder="1"/>
    <xf numFmtId="0" fontId="5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164" fontId="4" fillId="0" borderId="2" xfId="1" applyFont="1" applyBorder="1" applyAlignment="1">
      <alignment horizontal="left" vertical="center"/>
    </xf>
    <xf numFmtId="0" fontId="0" fillId="0" borderId="8" xfId="0" applyBorder="1" applyAlignment="1">
      <alignment vertical="center" wrapText="1"/>
    </xf>
    <xf numFmtId="0" fontId="3" fillId="2" borderId="2" xfId="0" applyFont="1" applyFill="1" applyBorder="1" applyAlignment="1">
      <alignment horizontal="center"/>
    </xf>
    <xf numFmtId="0" fontId="3" fillId="0" borderId="2" xfId="0" applyFont="1" applyBorder="1"/>
    <xf numFmtId="0" fontId="5" fillId="4" borderId="2" xfId="0" applyFont="1" applyFill="1" applyBorder="1" applyAlignment="1">
      <alignment horizontal="center" vertical="center"/>
    </xf>
    <xf numFmtId="164" fontId="5" fillId="4" borderId="2" xfId="1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horizontal="center"/>
    </xf>
    <xf numFmtId="166" fontId="5" fillId="0" borderId="3" xfId="0" applyNumberFormat="1" applyFont="1" applyBorder="1" applyAlignment="1">
      <alignment horizontal="center" vertical="center"/>
    </xf>
    <xf numFmtId="166" fontId="4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0" xfId="0" applyFont="1"/>
    <xf numFmtId="7" fontId="0" fillId="0" borderId="0" xfId="0" applyNumberFormat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164" fontId="4" fillId="4" borderId="2" xfId="1" applyFont="1" applyFill="1" applyBorder="1" applyAlignment="1">
      <alignment horizontal="left" vertical="center"/>
    </xf>
    <xf numFmtId="164" fontId="4" fillId="5" borderId="2" xfId="1" applyFont="1" applyFill="1" applyBorder="1" applyAlignment="1">
      <alignment horizontal="left" vertical="center"/>
    </xf>
    <xf numFmtId="0" fontId="5" fillId="4" borderId="2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7" fontId="5" fillId="0" borderId="0" xfId="0" applyNumberFormat="1" applyFont="1" applyAlignment="1">
      <alignment horizontal="center"/>
    </xf>
    <xf numFmtId="7" fontId="4" fillId="2" borderId="2" xfId="0" applyNumberFormat="1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0" fillId="7" borderId="11" xfId="0" applyFill="1" applyBorder="1" applyAlignment="1">
      <alignment vertical="center" wrapText="1"/>
    </xf>
    <xf numFmtId="0" fontId="5" fillId="7" borderId="11" xfId="0" applyFont="1" applyFill="1" applyBorder="1" applyAlignment="1">
      <alignment horizontal="center"/>
    </xf>
    <xf numFmtId="0" fontId="0" fillId="7" borderId="11" xfId="0" applyFill="1" applyBorder="1" applyAlignment="1">
      <alignment horizontal="center" vertical="center" wrapText="1"/>
    </xf>
    <xf numFmtId="164" fontId="1" fillId="7" borderId="11" xfId="1" applyFont="1" applyFill="1" applyBorder="1" applyAlignment="1">
      <alignment horizontal="left" vertical="center"/>
    </xf>
    <xf numFmtId="164" fontId="5" fillId="7" borderId="11" xfId="1" applyFont="1" applyFill="1" applyBorder="1" applyAlignment="1">
      <alignment horizontal="left" vertical="center"/>
    </xf>
    <xf numFmtId="0" fontId="2" fillId="7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5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164" fontId="1" fillId="0" borderId="11" xfId="1" applyFont="1" applyFill="1" applyBorder="1" applyAlignment="1">
      <alignment horizontal="left" vertical="center"/>
    </xf>
    <xf numFmtId="164" fontId="5" fillId="0" borderId="11" xfId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2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wrapText="1"/>
    </xf>
    <xf numFmtId="166" fontId="5" fillId="0" borderId="11" xfId="1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164" fontId="5" fillId="0" borderId="11" xfId="1" applyFont="1" applyBorder="1" applyAlignment="1">
      <alignment horizontal="left" vertical="center"/>
    </xf>
    <xf numFmtId="164" fontId="4" fillId="0" borderId="11" xfId="1" applyFon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5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164" fontId="5" fillId="0" borderId="2" xfId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/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Separador de milhares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="90" zoomScaleNormal="90" zoomScaleSheetLayoutView="100" workbookViewId="0">
      <selection activeCell="C5" sqref="C5"/>
    </sheetView>
  </sheetViews>
  <sheetFormatPr defaultRowHeight="12.75"/>
  <cols>
    <col min="1" max="1" width="4.85546875" customWidth="1"/>
    <col min="2" max="2" width="9.7109375" customWidth="1"/>
    <col min="3" max="3" width="64" customWidth="1"/>
    <col min="4" max="4" width="9.140625" hidden="1" customWidth="1"/>
    <col min="5" max="5" width="26.7109375" customWidth="1"/>
    <col min="6" max="7" width="18.28515625" customWidth="1"/>
    <col min="8" max="8" width="17" customWidth="1"/>
    <col min="9" max="9" width="15.85546875" customWidth="1"/>
  </cols>
  <sheetData>
    <row r="1" spans="1:10" ht="15.75">
      <c r="A1" s="111" t="s">
        <v>58</v>
      </c>
      <c r="B1" s="111"/>
      <c r="C1" s="111"/>
      <c r="D1" s="111"/>
      <c r="E1" s="111"/>
      <c r="F1" s="111"/>
      <c r="G1" s="111"/>
      <c r="H1" s="111"/>
      <c r="I1" s="112"/>
    </row>
    <row r="2" spans="1:10" ht="25.5" customHeight="1">
      <c r="A2" s="1" t="s">
        <v>0</v>
      </c>
      <c r="B2" s="113" t="s">
        <v>1</v>
      </c>
      <c r="C2" s="1" t="s">
        <v>2</v>
      </c>
      <c r="D2" s="2"/>
      <c r="E2" s="115" t="s">
        <v>3</v>
      </c>
      <c r="F2" s="1" t="s">
        <v>4</v>
      </c>
      <c r="G2" s="1" t="s">
        <v>5</v>
      </c>
      <c r="H2" s="1" t="s">
        <v>5</v>
      </c>
      <c r="I2" s="117" t="s">
        <v>6</v>
      </c>
    </row>
    <row r="3" spans="1:10" ht="30.75" customHeight="1" thickBot="1">
      <c r="A3" s="58"/>
      <c r="B3" s="114"/>
      <c r="C3" s="58" t="s">
        <v>7</v>
      </c>
      <c r="D3" s="64"/>
      <c r="E3" s="116"/>
      <c r="F3" s="58" t="s">
        <v>8</v>
      </c>
      <c r="G3" s="58" t="s">
        <v>9</v>
      </c>
      <c r="H3" s="58" t="s">
        <v>10</v>
      </c>
      <c r="I3" s="118"/>
      <c r="J3" s="4"/>
    </row>
    <row r="4" spans="1:10" ht="39" customHeight="1" thickBot="1">
      <c r="A4" s="67">
        <v>1</v>
      </c>
      <c r="B4" s="68">
        <v>2</v>
      </c>
      <c r="C4" s="69" t="s">
        <v>59</v>
      </c>
      <c r="D4" s="70"/>
      <c r="E4" s="71" t="s">
        <v>34</v>
      </c>
      <c r="F4" s="72">
        <f>G4+H4</f>
        <v>485225</v>
      </c>
      <c r="G4" s="73">
        <v>485225</v>
      </c>
      <c r="H4" s="73">
        <v>0</v>
      </c>
      <c r="I4" s="74" t="s">
        <v>33</v>
      </c>
    </row>
    <row r="5" spans="1:10" ht="39" customHeight="1" thickBot="1">
      <c r="A5" s="74">
        <v>2</v>
      </c>
      <c r="B5" s="68">
        <v>1</v>
      </c>
      <c r="C5" s="69" t="s">
        <v>61</v>
      </c>
      <c r="D5" s="70"/>
      <c r="E5" s="71" t="s">
        <v>35</v>
      </c>
      <c r="F5" s="72">
        <f t="shared" ref="F5:F12" si="0">G5+H5</f>
        <v>2607063.96</v>
      </c>
      <c r="G5" s="73">
        <v>2607063.96</v>
      </c>
      <c r="H5" s="73">
        <v>0</v>
      </c>
      <c r="I5" s="107" t="s">
        <v>33</v>
      </c>
    </row>
    <row r="6" spans="1:10" ht="39" customHeight="1" thickBot="1">
      <c r="A6" s="75">
        <v>3</v>
      </c>
      <c r="B6" s="76">
        <v>1</v>
      </c>
      <c r="C6" s="108" t="s">
        <v>60</v>
      </c>
      <c r="D6" s="78"/>
      <c r="E6" s="79" t="s">
        <v>36</v>
      </c>
      <c r="F6" s="80">
        <f t="shared" si="0"/>
        <v>1222020</v>
      </c>
      <c r="G6" s="81">
        <v>1222020</v>
      </c>
      <c r="H6" s="81">
        <v>0</v>
      </c>
      <c r="I6" s="82" t="s">
        <v>33</v>
      </c>
    </row>
    <row r="7" spans="1:10" ht="39" customHeight="1" thickBot="1">
      <c r="A7" s="75">
        <v>4</v>
      </c>
      <c r="B7" s="76">
        <v>8</v>
      </c>
      <c r="C7" s="77" t="s">
        <v>42</v>
      </c>
      <c r="D7" s="78"/>
      <c r="E7" s="79" t="s">
        <v>47</v>
      </c>
      <c r="F7" s="80">
        <f t="shared" si="0"/>
        <v>137450</v>
      </c>
      <c r="G7" s="81">
        <v>133750</v>
      </c>
      <c r="H7" s="81">
        <v>3700</v>
      </c>
      <c r="I7" s="82" t="s">
        <v>43</v>
      </c>
    </row>
    <row r="8" spans="1:10" ht="39" customHeight="1" thickBot="1">
      <c r="A8" s="75">
        <v>5</v>
      </c>
      <c r="B8" s="83">
        <v>2</v>
      </c>
      <c r="C8" s="77" t="s">
        <v>62</v>
      </c>
      <c r="D8" s="78"/>
      <c r="E8" s="79" t="s">
        <v>18</v>
      </c>
      <c r="F8" s="81">
        <f t="shared" si="0"/>
        <v>886810.25</v>
      </c>
      <c r="G8" s="81">
        <v>798129.22</v>
      </c>
      <c r="H8" s="81">
        <v>88681.03</v>
      </c>
      <c r="I8" s="82">
        <v>20.96</v>
      </c>
    </row>
    <row r="9" spans="1:10" ht="39" customHeight="1" thickBot="1">
      <c r="A9" s="75">
        <v>6</v>
      </c>
      <c r="B9" s="84">
        <v>1</v>
      </c>
      <c r="C9" s="85" t="s">
        <v>63</v>
      </c>
      <c r="D9" s="78"/>
      <c r="E9" s="86" t="s">
        <v>41</v>
      </c>
      <c r="F9" s="80">
        <f t="shared" si="0"/>
        <v>295000</v>
      </c>
      <c r="G9" s="87">
        <v>265500</v>
      </c>
      <c r="H9" s="87">
        <v>29500</v>
      </c>
      <c r="I9" s="88">
        <v>19.940000000000001</v>
      </c>
    </row>
    <row r="10" spans="1:10" ht="39" customHeight="1" thickBot="1">
      <c r="A10" s="75">
        <v>7</v>
      </c>
      <c r="B10" s="83">
        <v>7</v>
      </c>
      <c r="C10" s="77" t="s">
        <v>64</v>
      </c>
      <c r="D10" s="78"/>
      <c r="E10" s="79" t="s">
        <v>44</v>
      </c>
      <c r="F10" s="81">
        <f t="shared" si="0"/>
        <v>390000</v>
      </c>
      <c r="G10" s="81">
        <v>382200</v>
      </c>
      <c r="H10" s="81">
        <v>7800</v>
      </c>
      <c r="I10" s="82">
        <v>17</v>
      </c>
    </row>
    <row r="11" spans="1:10" ht="39" customHeight="1" thickBot="1">
      <c r="A11" s="75">
        <v>8</v>
      </c>
      <c r="B11" s="83">
        <v>7</v>
      </c>
      <c r="C11" s="77" t="s">
        <v>65</v>
      </c>
      <c r="D11" s="78"/>
      <c r="E11" s="79" t="s">
        <v>45</v>
      </c>
      <c r="F11" s="81">
        <f t="shared" si="0"/>
        <v>249090</v>
      </c>
      <c r="G11" s="81">
        <v>244108.2</v>
      </c>
      <c r="H11" s="81">
        <v>4981.8</v>
      </c>
      <c r="I11" s="82">
        <v>15</v>
      </c>
    </row>
    <row r="12" spans="1:10" ht="39" customHeight="1" thickBot="1">
      <c r="A12" s="75">
        <v>9</v>
      </c>
      <c r="B12" s="83">
        <v>7</v>
      </c>
      <c r="C12" s="77" t="s">
        <v>66</v>
      </c>
      <c r="D12" s="78"/>
      <c r="E12" s="79" t="s">
        <v>46</v>
      </c>
      <c r="F12" s="81">
        <f t="shared" si="0"/>
        <v>148175.23000000001</v>
      </c>
      <c r="G12" s="81">
        <v>140766.47</v>
      </c>
      <c r="H12" s="81">
        <v>7408.76</v>
      </c>
      <c r="I12" s="82">
        <v>12.5</v>
      </c>
    </row>
    <row r="13" spans="1:10" ht="39" customHeight="1" thickBot="1">
      <c r="A13" s="75">
        <v>10</v>
      </c>
      <c r="B13" s="83">
        <v>3</v>
      </c>
      <c r="C13" s="77" t="s">
        <v>50</v>
      </c>
      <c r="D13" s="78"/>
      <c r="E13" s="89" t="s">
        <v>49</v>
      </c>
      <c r="F13" s="81">
        <v>456040.46</v>
      </c>
      <c r="G13" s="81">
        <v>446919.65</v>
      </c>
      <c r="H13" s="81">
        <v>9120.81</v>
      </c>
      <c r="I13" s="82" t="s">
        <v>72</v>
      </c>
    </row>
    <row r="14" spans="1:10" ht="15.75" thickBot="1">
      <c r="A14" s="5"/>
      <c r="B14" s="6"/>
      <c r="C14" s="7"/>
      <c r="D14" s="90"/>
      <c r="E14" s="91" t="s">
        <v>11</v>
      </c>
      <c r="F14" s="92">
        <v>7332915.3600000003</v>
      </c>
      <c r="G14" s="93">
        <v>7172602.1500000004</v>
      </c>
      <c r="H14" s="92">
        <v>160313.21</v>
      </c>
      <c r="I14" s="9"/>
    </row>
    <row r="15" spans="1:10" ht="14.25">
      <c r="A15" s="6"/>
      <c r="B15" s="6"/>
      <c r="C15" s="10"/>
      <c r="D15" s="11"/>
      <c r="E15" s="12"/>
      <c r="F15" s="13"/>
      <c r="G15" s="13"/>
      <c r="H15" s="13"/>
    </row>
    <row r="16" spans="1:10" ht="14.25">
      <c r="A16" s="6"/>
      <c r="B16" s="6"/>
      <c r="C16" s="14"/>
      <c r="D16" s="11"/>
      <c r="E16" s="12"/>
      <c r="F16" s="13"/>
      <c r="G16" s="13"/>
      <c r="H16" s="13"/>
    </row>
    <row r="17" spans="1:8" ht="14.25">
      <c r="A17" s="6"/>
      <c r="B17" s="6"/>
      <c r="C17" s="15" t="s">
        <v>54</v>
      </c>
      <c r="D17" s="16"/>
      <c r="E17" s="17">
        <v>8912944.6899999995</v>
      </c>
      <c r="F17" s="13"/>
      <c r="G17" s="13"/>
      <c r="H17" s="13"/>
    </row>
    <row r="18" spans="1:8" ht="14.25">
      <c r="A18" s="6"/>
      <c r="B18" s="6"/>
      <c r="C18" s="18" t="s">
        <v>22</v>
      </c>
      <c r="D18" s="16"/>
      <c r="E18" s="17">
        <f>G14</f>
        <v>7172602.1500000004</v>
      </c>
      <c r="F18" s="13"/>
      <c r="G18" s="13"/>
      <c r="H18" s="13"/>
    </row>
    <row r="19" spans="1:8" ht="14.25">
      <c r="A19" s="6"/>
      <c r="B19" s="6"/>
      <c r="C19" s="19" t="s">
        <v>12</v>
      </c>
      <c r="D19" s="16"/>
      <c r="E19" s="17">
        <f>E17-E18</f>
        <v>1740342.5399999991</v>
      </c>
      <c r="F19" s="13"/>
      <c r="G19" s="13"/>
      <c r="H19" s="13"/>
    </row>
    <row r="20" spans="1:8" ht="14.25">
      <c r="A20" s="6"/>
      <c r="B20" s="6"/>
      <c r="C20" s="14"/>
      <c r="D20" s="11"/>
      <c r="E20" s="12"/>
      <c r="F20" s="13"/>
      <c r="G20" s="13"/>
      <c r="H20" s="13"/>
    </row>
    <row r="21" spans="1:8" ht="14.25">
      <c r="A21" s="6"/>
      <c r="B21" s="6"/>
      <c r="C21" s="21"/>
      <c r="D21" s="11"/>
      <c r="E21" s="12"/>
      <c r="F21" s="13"/>
      <c r="G21" s="13"/>
      <c r="H21" s="13"/>
    </row>
    <row r="22" spans="1:8" ht="14.25">
      <c r="A22" s="6"/>
      <c r="B22" s="6"/>
      <c r="C22" s="14"/>
      <c r="D22" s="11"/>
      <c r="E22" s="12"/>
      <c r="F22" s="13"/>
      <c r="G22" s="13"/>
      <c r="H22" s="13"/>
    </row>
    <row r="23" spans="1:8" ht="14.25">
      <c r="A23" s="6"/>
      <c r="B23" s="6"/>
      <c r="C23" s="10"/>
      <c r="D23" s="11"/>
      <c r="E23" s="12"/>
      <c r="F23" s="13"/>
      <c r="G23" s="13"/>
      <c r="H23" s="13"/>
    </row>
    <row r="24" spans="1:8" ht="14.25">
      <c r="A24" s="6"/>
      <c r="B24" s="6"/>
      <c r="C24" s="14"/>
      <c r="D24" s="11"/>
      <c r="E24" s="12"/>
      <c r="F24" s="13"/>
      <c r="G24" s="13"/>
      <c r="H24" s="13"/>
    </row>
    <row r="25" spans="1:8" ht="14.25">
      <c r="A25" s="6"/>
      <c r="B25" s="6"/>
      <c r="C25" s="21"/>
      <c r="D25" s="11"/>
      <c r="E25" s="12"/>
      <c r="F25" s="13"/>
      <c r="G25" s="13"/>
      <c r="H25" s="13"/>
    </row>
    <row r="26" spans="1:8" ht="14.25">
      <c r="A26" s="6"/>
      <c r="B26" s="6"/>
      <c r="C26" s="14"/>
      <c r="D26" s="11"/>
      <c r="E26" s="12"/>
      <c r="F26" s="13"/>
      <c r="G26" s="13"/>
      <c r="H26" s="13"/>
    </row>
    <row r="27" spans="1:8" ht="14.25">
      <c r="A27" s="6"/>
      <c r="B27" s="6"/>
      <c r="C27" s="10"/>
      <c r="D27" s="11"/>
      <c r="E27" s="12"/>
      <c r="F27" s="13"/>
      <c r="G27" s="13"/>
      <c r="H27" s="13"/>
    </row>
    <row r="28" spans="1:8" ht="14.25">
      <c r="A28" s="6"/>
      <c r="B28" s="6"/>
      <c r="C28" s="14"/>
      <c r="D28" s="11"/>
      <c r="E28" s="12"/>
      <c r="F28" s="13"/>
      <c r="G28" s="13"/>
      <c r="H28" s="13"/>
    </row>
    <row r="29" spans="1:8" ht="14.25">
      <c r="A29" s="6"/>
      <c r="B29" s="6"/>
      <c r="C29" s="21"/>
      <c r="D29" s="11"/>
      <c r="E29" s="12"/>
      <c r="F29" s="13"/>
      <c r="G29" s="13"/>
      <c r="H29" s="13"/>
    </row>
    <row r="30" spans="1:8" ht="14.25">
      <c r="A30" s="6"/>
      <c r="B30" s="6"/>
      <c r="C30" s="14"/>
      <c r="D30" s="11"/>
      <c r="E30" s="12"/>
      <c r="F30" s="13"/>
      <c r="G30" s="13"/>
      <c r="H30" s="13"/>
    </row>
    <row r="31" spans="1:8" ht="14.25">
      <c r="A31" s="110"/>
      <c r="B31" s="6"/>
      <c r="C31" s="10"/>
      <c r="D31" s="11"/>
      <c r="E31" s="12"/>
      <c r="F31" s="13"/>
      <c r="G31" s="13"/>
      <c r="H31" s="13"/>
    </row>
    <row r="32" spans="1:8" ht="14.25">
      <c r="A32" s="110"/>
      <c r="B32" s="6"/>
      <c r="C32" s="14"/>
      <c r="D32" s="11"/>
      <c r="E32" s="12"/>
      <c r="F32" s="13"/>
      <c r="G32" s="13"/>
      <c r="H32" s="13"/>
    </row>
    <row r="33" spans="1:8" ht="14.25">
      <c r="A33" s="110"/>
      <c r="B33" s="6"/>
      <c r="C33" s="21"/>
      <c r="D33" s="11"/>
      <c r="E33" s="12"/>
      <c r="F33" s="13"/>
      <c r="G33" s="13"/>
      <c r="H33" s="13"/>
    </row>
    <row r="34" spans="1:8" ht="14.25">
      <c r="A34" s="110"/>
      <c r="B34" s="6"/>
      <c r="C34" s="14"/>
      <c r="D34" s="11"/>
      <c r="E34" s="12"/>
      <c r="F34" s="13"/>
      <c r="G34" s="13"/>
      <c r="H34" s="13"/>
    </row>
    <row r="35" spans="1:8" ht="14.25">
      <c r="A35" s="110"/>
      <c r="B35" s="6"/>
      <c r="C35" s="10"/>
      <c r="D35" s="11"/>
      <c r="E35" s="12"/>
      <c r="F35" s="13"/>
      <c r="G35" s="13"/>
      <c r="H35" s="13"/>
    </row>
    <row r="36" spans="1:8" ht="14.25">
      <c r="A36" s="110"/>
      <c r="B36" s="6"/>
      <c r="C36" s="14"/>
      <c r="D36" s="11"/>
      <c r="E36" s="12"/>
      <c r="F36" s="13"/>
      <c r="G36" s="13"/>
      <c r="H36" s="13"/>
    </row>
    <row r="37" spans="1:8" ht="14.25">
      <c r="A37" s="110"/>
      <c r="B37" s="6"/>
      <c r="C37" s="21"/>
      <c r="D37" s="11"/>
      <c r="E37" s="12"/>
      <c r="F37" s="13"/>
      <c r="G37" s="13"/>
      <c r="H37" s="13"/>
    </row>
    <row r="38" spans="1:8" ht="14.25">
      <c r="A38" s="110"/>
      <c r="B38" s="6"/>
      <c r="C38" s="14"/>
      <c r="D38" s="11"/>
      <c r="E38" s="12"/>
      <c r="F38" s="13"/>
      <c r="G38" s="13"/>
      <c r="H38" s="13"/>
    </row>
  </sheetData>
  <mergeCells count="6">
    <mergeCell ref="A35:A38"/>
    <mergeCell ref="A1:I1"/>
    <mergeCell ref="B2:B3"/>
    <mergeCell ref="E2:E3"/>
    <mergeCell ref="I2:I3"/>
    <mergeCell ref="A31:A34"/>
  </mergeCells>
  <pageMargins left="0.39370078740157483" right="0.39370078740157483" top="0.39370078740157483" bottom="0.39370078740157483" header="0.51181102362204722" footer="0.51181102362204722"/>
  <pageSetup paperSize="9" scale="81" orientation="landscape" horizontalDpi="300" verticalDpi="300" r:id="rId1"/>
  <headerFooter alignWithMargins="0">
    <oddHeader>&amp;CAnexo 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="80" zoomScaleNormal="80" zoomScaleSheetLayoutView="100" workbookViewId="0">
      <selection activeCell="C6" sqref="C6"/>
    </sheetView>
  </sheetViews>
  <sheetFormatPr defaultRowHeight="12.75"/>
  <cols>
    <col min="1" max="1" width="4.85546875" customWidth="1"/>
    <col min="2" max="2" width="9.7109375" customWidth="1"/>
    <col min="3" max="3" width="64" customWidth="1"/>
    <col min="4" max="4" width="9.140625" hidden="1" customWidth="1"/>
    <col min="5" max="5" width="26.7109375" customWidth="1"/>
    <col min="6" max="6" width="21.28515625" customWidth="1"/>
    <col min="7" max="7" width="20.85546875" customWidth="1"/>
    <col min="8" max="8" width="22.28515625" customWidth="1"/>
    <col min="9" max="9" width="15.85546875" customWidth="1"/>
    <col min="11" max="11" width="13.140625" bestFit="1" customWidth="1"/>
  </cols>
  <sheetData>
    <row r="1" spans="1:11" ht="3" customHeight="1"/>
    <row r="2" spans="1:11" ht="15.75">
      <c r="A2" s="119" t="s">
        <v>57</v>
      </c>
      <c r="B2" s="119"/>
      <c r="C2" s="119"/>
      <c r="D2" s="119"/>
      <c r="E2" s="119"/>
      <c r="F2" s="119"/>
      <c r="G2" s="119"/>
      <c r="H2" s="119"/>
      <c r="I2" s="119"/>
    </row>
    <row r="4" spans="1:11">
      <c r="A4" s="46" t="s">
        <v>0</v>
      </c>
      <c r="B4" s="113" t="s">
        <v>1</v>
      </c>
      <c r="C4" s="46" t="s">
        <v>2</v>
      </c>
      <c r="D4" s="47"/>
      <c r="E4" s="115" t="s">
        <v>3</v>
      </c>
      <c r="F4" s="46" t="s">
        <v>4</v>
      </c>
      <c r="G4" s="46" t="s">
        <v>5</v>
      </c>
      <c r="H4" s="46" t="s">
        <v>5</v>
      </c>
      <c r="I4" s="113" t="s">
        <v>6</v>
      </c>
    </row>
    <row r="5" spans="1:11">
      <c r="A5" s="46"/>
      <c r="B5" s="113"/>
      <c r="C5" s="46" t="s">
        <v>7</v>
      </c>
      <c r="D5" s="47"/>
      <c r="E5" s="115"/>
      <c r="F5" s="46" t="s">
        <v>8</v>
      </c>
      <c r="G5" s="46" t="s">
        <v>9</v>
      </c>
      <c r="H5" s="46" t="s">
        <v>10</v>
      </c>
      <c r="I5" s="113"/>
      <c r="J5" s="4"/>
      <c r="K5" s="4"/>
    </row>
    <row r="6" spans="1:11" ht="37.5" customHeight="1">
      <c r="A6" s="98">
        <v>1</v>
      </c>
      <c r="B6" s="99">
        <v>3</v>
      </c>
      <c r="C6" s="100" t="s">
        <v>67</v>
      </c>
      <c r="D6" s="101"/>
      <c r="E6" s="102" t="s">
        <v>17</v>
      </c>
      <c r="F6" s="103">
        <f>G6+H6</f>
        <v>649021.79</v>
      </c>
      <c r="G6" s="103">
        <v>571139.17000000004</v>
      </c>
      <c r="H6" s="103">
        <v>77882.62</v>
      </c>
      <c r="I6" s="104">
        <v>29</v>
      </c>
    </row>
    <row r="7" spans="1:11" ht="37.5" customHeight="1">
      <c r="A7" s="98">
        <v>2</v>
      </c>
      <c r="B7" s="99">
        <v>4</v>
      </c>
      <c r="C7" s="100" t="s">
        <v>69</v>
      </c>
      <c r="D7" s="101"/>
      <c r="E7" s="102" t="s">
        <v>37</v>
      </c>
      <c r="F7" s="103">
        <f>G7+H7</f>
        <v>339200.25</v>
      </c>
      <c r="G7" s="103">
        <v>305280.25</v>
      </c>
      <c r="H7" s="103">
        <v>33920</v>
      </c>
      <c r="I7" s="104">
        <v>25</v>
      </c>
    </row>
    <row r="8" spans="1:11" ht="37.5" customHeight="1">
      <c r="A8" s="98">
        <v>3</v>
      </c>
      <c r="B8" s="99">
        <v>7</v>
      </c>
      <c r="C8" s="100" t="s">
        <v>38</v>
      </c>
      <c r="D8" s="101"/>
      <c r="E8" s="102" t="s">
        <v>39</v>
      </c>
      <c r="F8" s="103">
        <f>G8+H8</f>
        <v>851187.46</v>
      </c>
      <c r="G8" s="103">
        <v>680949.97</v>
      </c>
      <c r="H8" s="103">
        <v>170237.49</v>
      </c>
      <c r="I8" s="104">
        <v>20</v>
      </c>
    </row>
    <row r="9" spans="1:11" ht="37.5" customHeight="1">
      <c r="A9" s="98">
        <v>4</v>
      </c>
      <c r="B9" s="99">
        <v>7</v>
      </c>
      <c r="C9" s="109" t="s">
        <v>70</v>
      </c>
      <c r="D9" s="101"/>
      <c r="E9" s="102" t="s">
        <v>40</v>
      </c>
      <c r="F9" s="103">
        <f>G9+H9</f>
        <v>702800</v>
      </c>
      <c r="G9" s="103">
        <v>688744</v>
      </c>
      <c r="H9" s="103">
        <v>14056</v>
      </c>
      <c r="I9" s="104">
        <v>20</v>
      </c>
    </row>
    <row r="10" spans="1:11" ht="37.5" customHeight="1">
      <c r="A10" s="98">
        <v>5</v>
      </c>
      <c r="B10" s="99">
        <v>7</v>
      </c>
      <c r="C10" s="100" t="s">
        <v>68</v>
      </c>
      <c r="D10" s="101"/>
      <c r="E10" s="102" t="s">
        <v>15</v>
      </c>
      <c r="F10" s="103">
        <f t="shared" ref="F10:F11" si="0">G10+H10</f>
        <v>754094</v>
      </c>
      <c r="G10" s="103">
        <v>716389.3</v>
      </c>
      <c r="H10" s="103">
        <v>37704.699999999997</v>
      </c>
      <c r="I10" s="104">
        <v>17.5</v>
      </c>
    </row>
    <row r="11" spans="1:11" ht="37.5" customHeight="1">
      <c r="A11" s="98">
        <v>6</v>
      </c>
      <c r="B11" s="99">
        <v>7</v>
      </c>
      <c r="C11" s="100" t="s">
        <v>71</v>
      </c>
      <c r="D11" s="101"/>
      <c r="E11" s="102" t="s">
        <v>19</v>
      </c>
      <c r="F11" s="103">
        <f t="shared" si="0"/>
        <v>278570</v>
      </c>
      <c r="G11" s="103">
        <v>272998.59999999998</v>
      </c>
      <c r="H11" s="103">
        <v>5571.4</v>
      </c>
      <c r="I11" s="104">
        <v>14.5</v>
      </c>
    </row>
    <row r="12" spans="1:11" ht="37.5" customHeight="1">
      <c r="A12" s="98"/>
      <c r="B12" s="99"/>
      <c r="C12" s="105"/>
      <c r="D12" s="101"/>
      <c r="E12" s="106"/>
      <c r="F12" s="103"/>
      <c r="G12" s="103"/>
      <c r="H12" s="103"/>
      <c r="I12" s="104"/>
    </row>
    <row r="13" spans="1:11" ht="25.5" customHeight="1">
      <c r="A13" s="50"/>
      <c r="B13" s="50"/>
      <c r="C13" s="51"/>
      <c r="D13" s="52"/>
      <c r="E13" s="8" t="s">
        <v>11</v>
      </c>
      <c r="F13" s="53">
        <f>SUM(F6:F12)</f>
        <v>3574873.5</v>
      </c>
      <c r="G13" s="54">
        <f>SUM(G6:G12)</f>
        <v>3235501.2900000005</v>
      </c>
      <c r="H13" s="53">
        <f>SUM(H6:H12)</f>
        <v>339372.21</v>
      </c>
      <c r="I13" s="55"/>
    </row>
    <row r="16" spans="1:11" ht="28.5" customHeight="1">
      <c r="C16" s="15" t="s">
        <v>20</v>
      </c>
      <c r="D16" s="16"/>
      <c r="E16" s="20">
        <v>3342000</v>
      </c>
    </row>
    <row r="17" spans="3:5" ht="28.5" customHeight="1">
      <c r="C17" s="18" t="s">
        <v>21</v>
      </c>
      <c r="D17" s="16"/>
      <c r="E17" s="20">
        <f>G13</f>
        <v>3235501.2900000005</v>
      </c>
    </row>
    <row r="18" spans="3:5" ht="27.75" customHeight="1">
      <c r="C18" s="47" t="s">
        <v>12</v>
      </c>
      <c r="D18" s="16"/>
      <c r="E18" s="20">
        <f>E16-E17</f>
        <v>106498.7099999995</v>
      </c>
    </row>
  </sheetData>
  <mergeCells count="4">
    <mergeCell ref="A2:I2"/>
    <mergeCell ref="B4:B5"/>
    <mergeCell ref="E4:E5"/>
    <mergeCell ref="I4:I5"/>
  </mergeCells>
  <printOptions horizontalCentered="1"/>
  <pageMargins left="0.27559055118110237" right="0.27559055118110237" top="0.28999999999999998" bottom="0.11811023622047245" header="0" footer="0"/>
  <pageSetup paperSize="9" scale="78" orientation="landscape" r:id="rId1"/>
  <headerFooter alignWithMargins="0">
    <oddHeader>&amp;CAnexo II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SheetLayoutView="100" workbookViewId="0">
      <selection activeCell="I17" sqref="A1:I17"/>
    </sheetView>
  </sheetViews>
  <sheetFormatPr defaultRowHeight="12.75"/>
  <cols>
    <col min="1" max="1" width="4.42578125" customWidth="1"/>
    <col min="2" max="2" width="6.28515625" customWidth="1"/>
    <col min="3" max="3" width="36.140625" customWidth="1"/>
    <col min="4" max="4" width="9.140625" hidden="1" customWidth="1"/>
    <col min="5" max="5" width="21.85546875" customWidth="1"/>
    <col min="6" max="6" width="17" customWidth="1"/>
    <col min="7" max="7" width="19.7109375" customWidth="1"/>
    <col min="8" max="8" width="17.42578125" customWidth="1"/>
    <col min="9" max="9" width="75.5703125" customWidth="1"/>
  </cols>
  <sheetData>
    <row r="1" spans="1:10" ht="15.75">
      <c r="A1" s="111" t="s">
        <v>56</v>
      </c>
      <c r="B1" s="111"/>
      <c r="C1" s="111"/>
      <c r="D1" s="111"/>
      <c r="E1" s="111"/>
      <c r="F1" s="111"/>
      <c r="G1" s="111"/>
      <c r="H1" s="111"/>
      <c r="I1" s="112"/>
    </row>
    <row r="2" spans="1:10" ht="25.5" customHeight="1">
      <c r="A2" s="1" t="s">
        <v>0</v>
      </c>
      <c r="B2" s="113" t="s">
        <v>1</v>
      </c>
      <c r="C2" s="1" t="s">
        <v>2</v>
      </c>
      <c r="D2" s="2"/>
      <c r="E2" s="115" t="s">
        <v>3</v>
      </c>
      <c r="F2" s="1" t="s">
        <v>4</v>
      </c>
      <c r="G2" s="1" t="s">
        <v>5</v>
      </c>
      <c r="H2" s="1" t="s">
        <v>5</v>
      </c>
      <c r="I2" s="120" t="s">
        <v>13</v>
      </c>
    </row>
    <row r="3" spans="1:10" ht="30.75" customHeight="1">
      <c r="A3" s="1"/>
      <c r="B3" s="113"/>
      <c r="C3" s="1" t="s">
        <v>7</v>
      </c>
      <c r="D3" s="2"/>
      <c r="E3" s="115"/>
      <c r="F3" s="1" t="s">
        <v>8</v>
      </c>
      <c r="G3" s="1" t="s">
        <v>9</v>
      </c>
      <c r="H3" s="1" t="s">
        <v>10</v>
      </c>
      <c r="I3" s="120"/>
      <c r="J3" s="4"/>
    </row>
    <row r="4" spans="1:10" s="28" customFormat="1" ht="38.25">
      <c r="A4" s="22">
        <v>1</v>
      </c>
      <c r="B4" s="23">
        <v>1</v>
      </c>
      <c r="C4" s="95" t="s">
        <v>48</v>
      </c>
      <c r="D4" s="24"/>
      <c r="E4" s="38" t="s">
        <v>14</v>
      </c>
      <c r="F4" s="25">
        <f>G4+H4</f>
        <v>1795159.08</v>
      </c>
      <c r="G4" s="26">
        <v>1615159.08</v>
      </c>
      <c r="H4" s="26">
        <v>180000</v>
      </c>
      <c r="I4" s="94" t="s">
        <v>52</v>
      </c>
    </row>
    <row r="5" spans="1:10" s="28" customFormat="1" ht="25.5">
      <c r="A5" s="29">
        <v>2</v>
      </c>
      <c r="B5" s="24">
        <v>2</v>
      </c>
      <c r="C5" s="96" t="s">
        <v>53</v>
      </c>
      <c r="D5" s="24"/>
      <c r="E5" s="97" t="s">
        <v>18</v>
      </c>
      <c r="F5" s="25">
        <f t="shared" ref="F5" si="0">G5+H5</f>
        <v>1660396.18</v>
      </c>
      <c r="G5" s="30">
        <v>1328316.94</v>
      </c>
      <c r="H5" s="30">
        <v>332079.24</v>
      </c>
      <c r="I5" s="94" t="s">
        <v>55</v>
      </c>
    </row>
    <row r="6" spans="1:10" s="28" customFormat="1" ht="38.25">
      <c r="A6" s="31">
        <v>3</v>
      </c>
      <c r="B6" s="32">
        <v>3</v>
      </c>
      <c r="C6" s="96" t="s">
        <v>50</v>
      </c>
      <c r="D6" s="24"/>
      <c r="E6" s="38" t="s">
        <v>49</v>
      </c>
      <c r="F6" s="25"/>
      <c r="G6" s="30"/>
      <c r="H6" s="30"/>
      <c r="I6" s="37" t="s">
        <v>73</v>
      </c>
    </row>
    <row r="7" spans="1:10" s="28" customFormat="1" ht="15.75">
      <c r="A7" s="34"/>
      <c r="B7" s="35"/>
      <c r="C7" s="33"/>
      <c r="D7" s="24"/>
      <c r="E7" s="97"/>
      <c r="F7" s="25"/>
      <c r="G7" s="36"/>
      <c r="H7" s="36"/>
      <c r="I7" s="33"/>
    </row>
    <row r="8" spans="1:10" s="28" customFormat="1" ht="15.75">
      <c r="A8" s="34"/>
      <c r="B8" s="35"/>
      <c r="C8" s="27"/>
      <c r="D8" s="24"/>
      <c r="E8" s="37"/>
      <c r="F8" s="25"/>
      <c r="G8" s="36"/>
      <c r="H8" s="36"/>
      <c r="I8" s="33"/>
    </row>
    <row r="9" spans="1:10" s="28" customFormat="1" ht="15.75">
      <c r="A9" s="34"/>
      <c r="B9" s="35"/>
      <c r="C9" s="27"/>
      <c r="D9" s="24"/>
      <c r="E9" s="37"/>
      <c r="F9" s="25"/>
      <c r="G9" s="36"/>
      <c r="H9" s="36"/>
      <c r="I9" s="33"/>
    </row>
    <row r="10" spans="1:10" s="28" customFormat="1" ht="15.75">
      <c r="A10" s="34"/>
      <c r="B10" s="35"/>
      <c r="C10" s="27"/>
      <c r="D10" s="24"/>
      <c r="E10" s="37"/>
      <c r="F10" s="25"/>
      <c r="G10" s="36"/>
      <c r="H10" s="36"/>
      <c r="I10" s="33"/>
    </row>
    <row r="11" spans="1:10" s="28" customFormat="1" ht="15.75">
      <c r="A11" s="34"/>
      <c r="B11" s="35"/>
      <c r="C11" s="27"/>
      <c r="D11" s="24"/>
      <c r="E11" s="38"/>
      <c r="F11" s="25"/>
      <c r="G11" s="36"/>
      <c r="H11" s="36"/>
      <c r="I11" s="33"/>
    </row>
    <row r="12" spans="1:10" s="28" customFormat="1" ht="15.75">
      <c r="A12" s="34"/>
      <c r="B12" s="35"/>
      <c r="C12" s="27"/>
      <c r="D12" s="24"/>
      <c r="E12" s="38"/>
      <c r="F12" s="25"/>
      <c r="G12" s="36"/>
      <c r="H12" s="36"/>
      <c r="I12" s="33"/>
    </row>
    <row r="13" spans="1:10" ht="15">
      <c r="A13" s="39"/>
      <c r="B13" s="40"/>
      <c r="C13" s="41"/>
      <c r="D13" s="42"/>
      <c r="E13" s="43" t="s">
        <v>11</v>
      </c>
      <c r="F13" s="30">
        <f>SUM(F4:F12)</f>
        <v>3455555.26</v>
      </c>
      <c r="G13" s="44">
        <f>SUM(G4:G12)</f>
        <v>2943476.02</v>
      </c>
      <c r="H13" s="30">
        <f>SUM(H4:H12)</f>
        <v>512079.24</v>
      </c>
      <c r="I13" s="45"/>
    </row>
    <row r="14" spans="1:10" ht="14.25">
      <c r="A14" s="6"/>
      <c r="B14" s="6"/>
      <c r="C14" s="10"/>
      <c r="D14" s="11"/>
      <c r="E14" s="12"/>
      <c r="F14" s="13"/>
      <c r="G14" s="13"/>
      <c r="H14" s="13"/>
    </row>
    <row r="15" spans="1:10" ht="14.25">
      <c r="A15" s="6"/>
      <c r="B15" s="6"/>
      <c r="C15" s="14"/>
      <c r="D15" s="11"/>
      <c r="E15" s="12"/>
      <c r="F15" s="13"/>
      <c r="G15" s="13"/>
      <c r="H15" s="13"/>
    </row>
    <row r="16" spans="1:10" ht="14.25">
      <c r="A16" s="6"/>
      <c r="B16" s="6"/>
      <c r="C16" s="18" t="s">
        <v>16</v>
      </c>
      <c r="D16" s="16"/>
      <c r="E16" s="17">
        <f>G13</f>
        <v>2943476.02</v>
      </c>
      <c r="F16" s="13"/>
      <c r="G16" s="13"/>
      <c r="H16" s="13"/>
    </row>
    <row r="17" spans="1:8" ht="14.25">
      <c r="A17" s="6"/>
      <c r="B17" s="6"/>
      <c r="C17" s="14"/>
      <c r="D17" s="11"/>
      <c r="E17" s="12"/>
      <c r="F17" s="13"/>
      <c r="G17" s="13"/>
      <c r="H17" s="13"/>
    </row>
    <row r="18" spans="1:8" ht="14.25">
      <c r="A18" s="6"/>
      <c r="B18" s="6"/>
      <c r="C18" s="21"/>
      <c r="D18" s="11"/>
      <c r="E18" s="12"/>
      <c r="F18" s="13"/>
      <c r="G18" s="13"/>
      <c r="H18" s="13"/>
    </row>
    <row r="19" spans="1:8" ht="14.25">
      <c r="A19" s="6"/>
      <c r="B19" s="6"/>
      <c r="C19" s="14"/>
      <c r="D19" s="11"/>
      <c r="E19" s="12"/>
      <c r="F19" s="13"/>
      <c r="G19" s="13"/>
      <c r="H19" s="13"/>
    </row>
    <row r="20" spans="1:8" ht="14.25">
      <c r="A20" s="6"/>
      <c r="B20" s="6"/>
      <c r="C20" s="10"/>
      <c r="D20" s="11"/>
      <c r="E20" s="12"/>
      <c r="F20" s="13"/>
      <c r="G20" s="13"/>
      <c r="H20" s="13"/>
    </row>
    <row r="21" spans="1:8" ht="14.25">
      <c r="A21" s="6"/>
      <c r="B21" s="6"/>
      <c r="C21" s="14"/>
      <c r="D21" s="11"/>
      <c r="E21" s="12"/>
      <c r="F21" s="13"/>
      <c r="G21" s="13"/>
      <c r="H21" s="13"/>
    </row>
    <row r="22" spans="1:8" ht="14.25">
      <c r="A22" s="6"/>
      <c r="B22" s="6"/>
      <c r="C22" s="21"/>
      <c r="D22" s="11"/>
      <c r="E22" s="12"/>
      <c r="F22" s="13"/>
      <c r="G22" s="13"/>
      <c r="H22" s="13"/>
    </row>
    <row r="23" spans="1:8" ht="14.25">
      <c r="A23" s="6"/>
      <c r="B23" s="6"/>
      <c r="C23" s="14"/>
      <c r="D23" s="11"/>
      <c r="E23" s="12"/>
      <c r="F23" s="13"/>
      <c r="G23" s="13"/>
      <c r="H23" s="13"/>
    </row>
    <row r="24" spans="1:8" ht="14.25">
      <c r="A24" s="6"/>
      <c r="B24" s="6"/>
      <c r="C24" s="10"/>
      <c r="D24" s="11"/>
      <c r="E24" s="12"/>
      <c r="F24" s="13"/>
      <c r="G24" s="13"/>
      <c r="H24" s="13"/>
    </row>
    <row r="25" spans="1:8" ht="14.25">
      <c r="A25" s="6"/>
      <c r="B25" s="6"/>
      <c r="C25" s="14"/>
      <c r="D25" s="11"/>
      <c r="E25" s="12"/>
      <c r="F25" s="13"/>
      <c r="G25" s="13"/>
      <c r="H25" s="13"/>
    </row>
    <row r="26" spans="1:8" ht="14.25">
      <c r="A26" s="6"/>
      <c r="B26" s="6"/>
      <c r="C26" s="21"/>
      <c r="D26" s="11"/>
      <c r="E26" s="12"/>
      <c r="F26" s="13"/>
      <c r="G26" s="13"/>
      <c r="H26" s="13"/>
    </row>
    <row r="27" spans="1:8" ht="14.25">
      <c r="A27" s="6"/>
      <c r="B27" s="6"/>
      <c r="C27" s="14"/>
      <c r="D27" s="11"/>
      <c r="E27" s="12"/>
      <c r="F27" s="13"/>
      <c r="G27" s="13"/>
      <c r="H27" s="13"/>
    </row>
    <row r="28" spans="1:8" ht="14.25">
      <c r="A28" s="110"/>
      <c r="B28" s="6"/>
      <c r="C28" s="10"/>
      <c r="D28" s="11"/>
      <c r="E28" s="12"/>
      <c r="F28" s="13"/>
      <c r="G28" s="13"/>
      <c r="H28" s="13"/>
    </row>
    <row r="29" spans="1:8" ht="14.25">
      <c r="A29" s="110"/>
      <c r="B29" s="6"/>
      <c r="C29" s="14"/>
      <c r="D29" s="11"/>
      <c r="E29" s="12"/>
      <c r="F29" s="13"/>
      <c r="G29" s="13"/>
      <c r="H29" s="13"/>
    </row>
    <row r="30" spans="1:8" ht="14.25">
      <c r="A30" s="110"/>
      <c r="B30" s="6"/>
      <c r="C30" s="21"/>
      <c r="D30" s="11"/>
      <c r="E30" s="12"/>
      <c r="F30" s="13"/>
      <c r="G30" s="13"/>
      <c r="H30" s="13"/>
    </row>
    <row r="31" spans="1:8" ht="14.25">
      <c r="A31" s="110"/>
      <c r="B31" s="6"/>
      <c r="C31" s="14"/>
      <c r="D31" s="11"/>
      <c r="E31" s="12"/>
      <c r="F31" s="13"/>
      <c r="G31" s="13"/>
      <c r="H31" s="13"/>
    </row>
    <row r="32" spans="1:8" ht="14.25">
      <c r="A32" s="110"/>
      <c r="B32" s="6"/>
      <c r="C32" s="10"/>
      <c r="D32" s="11"/>
      <c r="E32" s="12"/>
      <c r="F32" s="13"/>
      <c r="G32" s="13"/>
      <c r="H32" s="13"/>
    </row>
    <row r="33" spans="1:8" ht="14.25">
      <c r="A33" s="110"/>
      <c r="B33" s="6"/>
      <c r="C33" s="14"/>
      <c r="D33" s="11"/>
      <c r="E33" s="12"/>
      <c r="F33" s="13"/>
      <c r="G33" s="13"/>
      <c r="H33" s="13"/>
    </row>
    <row r="34" spans="1:8" ht="14.25">
      <c r="A34" s="110"/>
      <c r="B34" s="6"/>
      <c r="C34" s="21"/>
      <c r="D34" s="11"/>
      <c r="E34" s="12"/>
      <c r="F34" s="13"/>
      <c r="G34" s="13"/>
      <c r="H34" s="13"/>
    </row>
    <row r="35" spans="1:8" ht="14.25">
      <c r="A35" s="110"/>
      <c r="B35" s="6"/>
      <c r="C35" s="14"/>
      <c r="D35" s="11"/>
      <c r="E35" s="12"/>
      <c r="F35" s="13"/>
      <c r="G35" s="13"/>
      <c r="H35" s="13"/>
    </row>
  </sheetData>
  <mergeCells count="6">
    <mergeCell ref="A32:A35"/>
    <mergeCell ref="A1:I1"/>
    <mergeCell ref="B2:B3"/>
    <mergeCell ref="E2:E3"/>
    <mergeCell ref="I2:I3"/>
    <mergeCell ref="A28:A31"/>
  </mergeCells>
  <printOptions horizontalCentered="1" verticalCentered="1"/>
  <pageMargins left="0.15748031496062992" right="0.15748031496062992" top="0.59055118110236227" bottom="0.59055118110236227" header="0.15748031496062992" footer="0.35433070866141736"/>
  <pageSetup paperSize="9" scale="74" orientation="landscape" horizontalDpi="300" verticalDpi="300" r:id="rId1"/>
  <headerFooter alignWithMargins="0">
    <oddHeader>&amp;CAnexo III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="80" zoomScaleNormal="80" workbookViewId="0">
      <selection activeCell="G29" sqref="A3:G29"/>
    </sheetView>
  </sheetViews>
  <sheetFormatPr defaultRowHeight="12.75"/>
  <cols>
    <col min="3" max="4" width="43.42578125" customWidth="1"/>
    <col min="5" max="5" width="19.7109375" customWidth="1"/>
    <col min="6" max="6" width="19.28515625" style="57" customWidth="1"/>
    <col min="7" max="7" width="19" customWidth="1"/>
    <col min="8" max="8" width="18.85546875" customWidth="1"/>
  </cols>
  <sheetData>
    <row r="1" spans="1:8" ht="24.95" customHeight="1">
      <c r="A1" s="56"/>
      <c r="B1" s="56"/>
      <c r="C1" s="56"/>
      <c r="D1" s="56"/>
      <c r="E1" s="56"/>
      <c r="F1" s="65"/>
      <c r="G1" s="56"/>
      <c r="H1" s="56"/>
    </row>
    <row r="2" spans="1:8" ht="14.25">
      <c r="A2" s="56"/>
      <c r="B2" s="56"/>
      <c r="C2" s="56"/>
      <c r="D2" s="56"/>
      <c r="E2" s="56"/>
      <c r="F2" s="65"/>
      <c r="G2" s="56"/>
      <c r="H2" s="56"/>
    </row>
    <row r="3" spans="1:8" ht="24.95" customHeight="1">
      <c r="A3" s="121" t="s">
        <v>26</v>
      </c>
      <c r="B3" s="121"/>
      <c r="C3" s="121"/>
      <c r="D3" s="121"/>
      <c r="E3" s="121"/>
      <c r="F3" s="121"/>
      <c r="G3" s="121"/>
      <c r="H3" s="56"/>
    </row>
    <row r="4" spans="1:8" ht="15">
      <c r="A4" s="3" t="s">
        <v>0</v>
      </c>
      <c r="B4" s="115" t="s">
        <v>1</v>
      </c>
      <c r="C4" s="3" t="s">
        <v>2</v>
      </c>
      <c r="D4" s="115" t="s">
        <v>3</v>
      </c>
      <c r="E4" s="3" t="s">
        <v>4</v>
      </c>
      <c r="F4" s="66" t="s">
        <v>5</v>
      </c>
      <c r="G4" s="3" t="s">
        <v>5</v>
      </c>
      <c r="H4" s="56"/>
    </row>
    <row r="5" spans="1:8" ht="15">
      <c r="A5" s="3"/>
      <c r="B5" s="115"/>
      <c r="C5" s="3" t="s">
        <v>7</v>
      </c>
      <c r="D5" s="115"/>
      <c r="E5" s="3" t="s">
        <v>8</v>
      </c>
      <c r="F5" s="66" t="s">
        <v>9</v>
      </c>
      <c r="G5" s="3" t="s">
        <v>10</v>
      </c>
      <c r="H5" s="56"/>
    </row>
    <row r="6" spans="1:8" ht="24.95" customHeight="1">
      <c r="A6" s="48">
        <v>1</v>
      </c>
      <c r="B6" s="48"/>
      <c r="C6" s="62" t="s">
        <v>24</v>
      </c>
      <c r="D6" s="62" t="s">
        <v>24</v>
      </c>
      <c r="E6" s="49">
        <v>7332915.3600000003</v>
      </c>
      <c r="F6" s="49">
        <v>7172602.1500000004</v>
      </c>
      <c r="G6" s="49">
        <v>160313.21</v>
      </c>
      <c r="H6" s="56"/>
    </row>
    <row r="7" spans="1:8" ht="24.95" customHeight="1">
      <c r="A7" s="56"/>
      <c r="B7" s="56"/>
      <c r="C7" s="56"/>
      <c r="D7" s="56"/>
      <c r="E7" s="49">
        <f>SUM(E3:E6)</f>
        <v>7332915.3600000003</v>
      </c>
      <c r="F7" s="59">
        <f>SUM(F3:F6)</f>
        <v>7172602.1500000004</v>
      </c>
      <c r="G7" s="49">
        <f>SUM(G3:G6)</f>
        <v>160313.21</v>
      </c>
      <c r="H7" s="56"/>
    </row>
    <row r="8" spans="1:8" ht="24.95" customHeight="1">
      <c r="A8" s="121" t="s">
        <v>27</v>
      </c>
      <c r="B8" s="121"/>
      <c r="C8" s="121"/>
      <c r="D8" s="121"/>
      <c r="E8" s="121"/>
      <c r="F8" s="121"/>
      <c r="G8" s="121"/>
      <c r="H8" s="56"/>
    </row>
    <row r="9" spans="1:8" ht="15">
      <c r="A9" s="3" t="s">
        <v>0</v>
      </c>
      <c r="B9" s="115" t="s">
        <v>1</v>
      </c>
      <c r="C9" s="3" t="s">
        <v>2</v>
      </c>
      <c r="D9" s="115" t="s">
        <v>3</v>
      </c>
      <c r="E9" s="3" t="s">
        <v>4</v>
      </c>
      <c r="F9" s="66" t="s">
        <v>5</v>
      </c>
      <c r="G9" s="3" t="s">
        <v>5</v>
      </c>
      <c r="H9" s="56"/>
    </row>
    <row r="10" spans="1:8" ht="15">
      <c r="A10" s="3"/>
      <c r="B10" s="115"/>
      <c r="C10" s="3" t="s">
        <v>7</v>
      </c>
      <c r="D10" s="115"/>
      <c r="E10" s="3" t="s">
        <v>8</v>
      </c>
      <c r="F10" s="66" t="s">
        <v>23</v>
      </c>
      <c r="G10" s="3" t="s">
        <v>10</v>
      </c>
      <c r="H10" s="56"/>
    </row>
    <row r="11" spans="1:8" ht="24.95" customHeight="1">
      <c r="A11" s="48">
        <v>1</v>
      </c>
      <c r="B11" s="48" t="s">
        <v>25</v>
      </c>
      <c r="C11" s="62" t="s">
        <v>24</v>
      </c>
      <c r="D11" s="62" t="s">
        <v>24</v>
      </c>
      <c r="E11" s="49">
        <f>SUM('ANEXO II'!F6:F12)</f>
        <v>3574873.5</v>
      </c>
      <c r="F11" s="49">
        <f>SUM('ANEXO II'!G6:G12)</f>
        <v>3235501.2900000005</v>
      </c>
      <c r="G11" s="49">
        <f>SUM('ANEXO II'!H6:H12)</f>
        <v>339372.21</v>
      </c>
      <c r="H11" s="56"/>
    </row>
    <row r="12" spans="1:8" ht="24.95" customHeight="1">
      <c r="A12" s="56"/>
      <c r="B12" s="56"/>
      <c r="C12" s="56"/>
      <c r="D12" s="56"/>
      <c r="E12" s="49">
        <f>SUM(E8:E11)</f>
        <v>3574873.5</v>
      </c>
      <c r="F12" s="59">
        <f>SUM(F8:F11)</f>
        <v>3235501.2900000005</v>
      </c>
      <c r="G12" s="49">
        <f>SUM(G8:G11)</f>
        <v>339372.21</v>
      </c>
      <c r="H12" s="56"/>
    </row>
    <row r="13" spans="1:8" ht="14.25">
      <c r="A13" s="56"/>
      <c r="B13" s="56"/>
      <c r="C13" s="56"/>
      <c r="D13" s="56"/>
      <c r="E13" s="56"/>
      <c r="F13" s="65"/>
      <c r="G13" s="56"/>
      <c r="H13" s="56"/>
    </row>
    <row r="14" spans="1:8" ht="14.25">
      <c r="A14" s="56"/>
      <c r="B14" s="56"/>
      <c r="C14" s="56"/>
      <c r="D14" s="56"/>
      <c r="E14" s="56"/>
      <c r="F14" s="65"/>
      <c r="G14" s="56"/>
      <c r="H14" s="56"/>
    </row>
    <row r="15" spans="1:8" ht="24.95" customHeight="1">
      <c r="A15" s="56"/>
      <c r="B15" s="56"/>
      <c r="C15" s="56"/>
      <c r="D15" s="121" t="s">
        <v>28</v>
      </c>
      <c r="E15" s="121"/>
      <c r="F15" s="121"/>
      <c r="G15" s="56"/>
      <c r="H15" s="56"/>
    </row>
    <row r="16" spans="1:8" ht="15">
      <c r="A16" s="56"/>
      <c r="B16" s="56"/>
      <c r="C16" s="56"/>
      <c r="D16" s="115" t="s">
        <v>32</v>
      </c>
      <c r="E16" s="3" t="s">
        <v>4</v>
      </c>
      <c r="F16" s="66" t="s">
        <v>5</v>
      </c>
      <c r="G16" s="56"/>
      <c r="H16" s="56"/>
    </row>
    <row r="17" spans="1:8" ht="15">
      <c r="A17" s="56"/>
      <c r="B17" s="56"/>
      <c r="C17" s="56"/>
      <c r="D17" s="115"/>
      <c r="E17" s="3" t="s">
        <v>9</v>
      </c>
      <c r="F17" s="66" t="s">
        <v>23</v>
      </c>
      <c r="G17" s="56"/>
      <c r="H17" s="56"/>
    </row>
    <row r="18" spans="1:8" ht="24.95" customHeight="1">
      <c r="A18" s="56"/>
      <c r="B18" s="56"/>
      <c r="C18" s="56"/>
      <c r="D18" s="61" t="s">
        <v>51</v>
      </c>
      <c r="E18" s="49">
        <f>+F6</f>
        <v>7172602.1500000004</v>
      </c>
      <c r="F18" s="49">
        <f>+F11</f>
        <v>3235501.2900000005</v>
      </c>
      <c r="G18" s="56"/>
      <c r="H18" s="56"/>
    </row>
    <row r="19" spans="1:8" ht="24.95" customHeight="1">
      <c r="A19" s="56"/>
      <c r="B19" s="56"/>
      <c r="C19" s="56"/>
      <c r="D19" s="63" t="s">
        <v>31</v>
      </c>
      <c r="E19" s="60">
        <f>SUM(E18:E18)</f>
        <v>7172602.1500000004</v>
      </c>
      <c r="F19" s="60">
        <f>SUM(F18:F18)</f>
        <v>3235501.2900000005</v>
      </c>
      <c r="G19" s="56"/>
      <c r="H19" s="56"/>
    </row>
    <row r="20" spans="1:8" ht="24.95" customHeight="1">
      <c r="A20" s="56"/>
      <c r="B20" s="56"/>
      <c r="C20" s="56"/>
      <c r="D20" s="61" t="s">
        <v>30</v>
      </c>
      <c r="E20" s="49">
        <f>'ANEXO I'!E17</f>
        <v>8912944.6899999995</v>
      </c>
      <c r="F20" s="49">
        <f>'ANEXO II'!E16</f>
        <v>3342000</v>
      </c>
      <c r="G20" s="56"/>
      <c r="H20" s="56"/>
    </row>
    <row r="21" spans="1:8" ht="24.95" customHeight="1">
      <c r="A21" s="56"/>
      <c r="B21" s="56"/>
      <c r="C21" s="56"/>
      <c r="D21" s="63" t="s">
        <v>29</v>
      </c>
      <c r="E21" s="60">
        <f>E20-E19</f>
        <v>1740342.5399999991</v>
      </c>
      <c r="F21" s="60">
        <f>F20-F19</f>
        <v>106498.7099999995</v>
      </c>
      <c r="G21" s="56"/>
      <c r="H21" s="56"/>
    </row>
    <row r="22" spans="1:8" ht="24.95" customHeight="1"/>
  </sheetData>
  <mergeCells count="8">
    <mergeCell ref="B9:B10"/>
    <mergeCell ref="D9:D10"/>
    <mergeCell ref="D15:F15"/>
    <mergeCell ref="D16:D17"/>
    <mergeCell ref="A3:G3"/>
    <mergeCell ref="B4:B5"/>
    <mergeCell ref="D4:D5"/>
    <mergeCell ref="A8:G8"/>
  </mergeCells>
  <pageMargins left="0.511811024" right="0.511811024" top="0.78740157499999996" bottom="0.78740157499999996" header="0.31496062000000002" footer="0.31496062000000002"/>
  <pageSetup paperSize="9" scale="51" orientation="portrait" r:id="rId1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ANEXO I</vt:lpstr>
      <vt:lpstr>ANEXO II</vt:lpstr>
      <vt:lpstr>ANEXO III</vt:lpstr>
      <vt:lpstr>RESUMOS</vt:lpstr>
      <vt:lpstr>'ANEXO I'!Area_de_impressao</vt:lpstr>
      <vt:lpstr>'ANEXO II'!Area_de_impressao</vt:lpstr>
      <vt:lpstr>'ANEXO III'!Area_de_impressao</vt:lpstr>
      <vt:lpstr>RESUMOS!Area_de_impressao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Barretti</dc:creator>
  <cp:lastModifiedBy>Usuario</cp:lastModifiedBy>
  <cp:lastPrinted>2014-09-25T19:18:31Z</cp:lastPrinted>
  <dcterms:created xsi:type="dcterms:W3CDTF">2013-09-30T22:46:10Z</dcterms:created>
  <dcterms:modified xsi:type="dcterms:W3CDTF">2014-09-25T19:59:47Z</dcterms:modified>
</cp:coreProperties>
</file>